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5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</externalReferences>
  <definedNames>
    <definedName name="_xlnm.Print_Area" localSheetId="8">'з початку року'!$A$1:$Q$45</definedName>
  </definedNames>
  <calcPr fullCalcOnLoad="1"/>
</workbook>
</file>

<file path=xl/sharedStrings.xml><?xml version="1.0" encoding="utf-8"?>
<sst xmlns="http://schemas.openxmlformats.org/spreadsheetml/2006/main" count="307" uniqueCount="106">
  <si>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</si>
  <si>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</si>
  <si>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</si>
  <si>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</si>
  <si>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</si>
  <si>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</si>
  <si>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</si>
  <si>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</si>
  <si>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</si>
  <si>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</si>
  <si>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</si>
  <si>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</si>
  <si>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</si>
  <si>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</si>
  <si>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</si>
  <si>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</si>
  <si>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</si>
  <si>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</si>
  <si>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</si>
  <si>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</si>
  <si>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</si>
  <si>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</si>
  <si>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</si>
  <si>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</si>
  <si>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</si>
  <si>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</si>
  <si>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</si>
  <si>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</si>
  <si>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</si>
  <si>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</si>
  <si>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</si>
  <si>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</si>
  <si>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</si>
  <si>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</si>
  <si>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</si>
  <si>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</si>
  <si>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</si>
  <si>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</si>
  <si>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</si>
  <si>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</si>
  <si>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</si>
  <si>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</si>
  <si>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</si>
  <si>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</si>
  <si>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</si>
  <si>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</si>
  <si>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</si>
  <si>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</si>
  <si>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</si>
  <si>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</si>
  <si>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</si>
  <si>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</si>
  <si>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</si>
  <si>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</si>
  <si>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</si>
  <si>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</si>
  <si>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</si>
  <si>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</si>
  <si>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</si>
  <si>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</si>
  <si>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</si>
  <si>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</si>
  <si>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</si>
  <si>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</si>
  <si>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</si>
  <si>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</si>
  <si>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</si>
  <si>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</si>
  <si>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</si>
  <si>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</si>
  <si>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</si>
  <si>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</si>
  <si>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</si>
  <si>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</si>
  <si>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</si>
  <si>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</si>
  <si>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</si>
  <si>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</si>
  <si>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</si>
  <si>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</si>
  <si>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</si>
  <si>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</si>
  <si>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</si>
  <si>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</si>
  <si>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</si>
  <si>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</si>
  <si>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</si>
  <si>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</si>
  <si>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</si>
  <si>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</si>
  <si>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</si>
  <si>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</si>
  <si>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</si>
  <si>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</si>
  <si>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</si>
  <si>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</si>
  <si>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</si>
  <si>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</si>
  <si>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</si>
  <si>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</si>
  <si>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план на січень-серпень  2014р.</t>
  </si>
  <si>
    <t>станом на 26.08.2014 р.</t>
  </si>
  <si>
    <r>
      <t xml:space="preserve">станом на 26.08.2014р.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</si>
  <si>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26.08.2014р.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</si>
  <si>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26.08.2014</t>
    </r>
    <r>
      <rPr>
        <sz val="10"/>
        <rFont val="Times New Roman"/>
        <family val="1"/>
      </rPr>
      <t xml:space="preserve"> (тис.грн.)</t>
    </r>
  </si>
  <si>
    <t>Зміни до розпису станом на 26.08.2014р.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</si>
</sst>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7" xfId="0" applyFont="1" applyBorder="1" applyAlignment="1">
      <alignment horizont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5702896"/>
        <c:axId val="52890609"/>
      </c:lineChart>
      <c:catAx>
        <c:axId val="357028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90609"/>
        <c:crosses val="autoZero"/>
        <c:auto val="0"/>
        <c:lblOffset val="100"/>
        <c:tickLblSkip val="1"/>
        <c:noMultiLvlLbl val="0"/>
      </c:catAx>
      <c:valAx>
        <c:axId val="52890609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702896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1304010"/>
        <c:axId val="34627227"/>
      </c:barChart>
      <c:catAx>
        <c:axId val="11304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27227"/>
        <c:crosses val="autoZero"/>
        <c:auto val="1"/>
        <c:lblOffset val="100"/>
        <c:tickLblSkip val="1"/>
        <c:noMultiLvlLbl val="0"/>
      </c:catAx>
      <c:valAx>
        <c:axId val="346272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04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43209588"/>
        <c:axId val="53341973"/>
      </c:barChart>
      <c:catAx>
        <c:axId val="4320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341973"/>
        <c:crosses val="autoZero"/>
        <c:auto val="1"/>
        <c:lblOffset val="100"/>
        <c:tickLblSkip val="1"/>
        <c:noMultiLvlLbl val="0"/>
      </c:catAx>
      <c:valAx>
        <c:axId val="533419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09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10315710"/>
        <c:axId val="25732527"/>
      </c:barChart>
      <c:catAx>
        <c:axId val="10315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32527"/>
        <c:crosses val="autoZero"/>
        <c:auto val="1"/>
        <c:lblOffset val="100"/>
        <c:tickLblSkip val="1"/>
        <c:noMultiLvlLbl val="0"/>
      </c:catAx>
      <c:valAx>
        <c:axId val="257325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15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253434"/>
        <c:axId val="56280907"/>
      </c:lineChart>
      <c:catAx>
        <c:axId val="62534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280907"/>
        <c:crosses val="autoZero"/>
        <c:auto val="0"/>
        <c:lblOffset val="100"/>
        <c:tickLblSkip val="1"/>
        <c:noMultiLvlLbl val="0"/>
      </c:catAx>
      <c:valAx>
        <c:axId val="5628090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5343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6766116"/>
        <c:axId val="62459589"/>
      </c:lineChart>
      <c:catAx>
        <c:axId val="367661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459589"/>
        <c:crosses val="autoZero"/>
        <c:auto val="0"/>
        <c:lblOffset val="100"/>
        <c:tickLblSkip val="1"/>
        <c:noMultiLvlLbl val="0"/>
      </c:catAx>
      <c:valAx>
        <c:axId val="62459589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76611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5265390"/>
        <c:axId val="26061919"/>
      </c:lineChart>
      <c:catAx>
        <c:axId val="252653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61919"/>
        <c:crosses val="autoZero"/>
        <c:auto val="0"/>
        <c:lblOffset val="100"/>
        <c:tickLblSkip val="1"/>
        <c:noMultiLvlLbl val="0"/>
      </c:catAx>
      <c:valAx>
        <c:axId val="26061919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26539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33230680"/>
        <c:axId val="30640665"/>
      </c:lineChart>
      <c:catAx>
        <c:axId val="332306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640665"/>
        <c:crosses val="autoZero"/>
        <c:auto val="0"/>
        <c:lblOffset val="100"/>
        <c:tickLblSkip val="1"/>
        <c:noMultiLvlLbl val="0"/>
      </c:catAx>
      <c:valAx>
        <c:axId val="3064066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23068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7330530"/>
        <c:axId val="65974771"/>
      </c:lineChart>
      <c:catAx>
        <c:axId val="73305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974771"/>
        <c:crosses val="autoZero"/>
        <c:auto val="0"/>
        <c:lblOffset val="100"/>
        <c:tickLblSkip val="1"/>
        <c:noMultiLvlLbl val="0"/>
      </c:catAx>
      <c:valAx>
        <c:axId val="65974771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33053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56902028"/>
        <c:axId val="42356205"/>
      </c:lineChart>
      <c:catAx>
        <c:axId val="569020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56205"/>
        <c:crosses val="autoZero"/>
        <c:auto val="0"/>
        <c:lblOffset val="100"/>
        <c:tickLblSkip val="1"/>
        <c:noMultiLvlLbl val="0"/>
      </c:catAx>
      <c:valAx>
        <c:axId val="42356205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90202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серпень!$J$4:$J$19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серпень!$K$4:$K$23</c:f>
              <c:numCache/>
            </c:numRef>
          </c:val>
          <c:smooth val="1"/>
        </c:ser>
        <c:marker val="1"/>
        <c:axId val="45661526"/>
        <c:axId val="8300551"/>
      </c:lineChart>
      <c:catAx>
        <c:axId val="4566152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00551"/>
        <c:crosses val="autoZero"/>
        <c:auto val="0"/>
        <c:lblOffset val="100"/>
        <c:tickLblSkip val="1"/>
        <c:noMultiLvlLbl val="0"/>
      </c:catAx>
      <c:valAx>
        <c:axId val="830055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66152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26.08.2014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січень-серпень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7596096"/>
        <c:axId val="1256001"/>
      </c:bar3DChart>
      <c:catAx>
        <c:axId val="7596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256001"/>
        <c:crosses val="autoZero"/>
        <c:auto val="1"/>
        <c:lblOffset val="100"/>
        <c:tickLblSkip val="1"/>
        <c:noMultiLvlLbl val="0"/>
      </c:catAx>
      <c:valAx>
        <c:axId val="1256001"/>
        <c:scaling>
          <c:orientation val="minMax"/>
          <c:max val="2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596096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січень-серпень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26.08.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322 634,1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306 484,0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січень-серпень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-12 503,2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серпень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42 402,2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серпень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-16 150,1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2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3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4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5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6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7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62</v>
      </c>
      <c r="O1" s="111"/>
      <c r="P1" s="111"/>
      <c r="Q1" s="111"/>
      <c r="R1" s="111"/>
      <c r="S1" s="112"/>
    </row>
    <row r="2" spans="1:19" ht="16.5" thickBot="1">
      <c r="A2" s="113" t="s">
        <v>63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64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41671</v>
      </c>
      <c r="O29" s="106">
        <f>'[1]січень '!$D$142</f>
        <v>111410.62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41671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F31" sqref="F31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98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105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99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0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0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0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0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0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0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0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1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67</v>
      </c>
      <c r="O1" s="111"/>
      <c r="P1" s="111"/>
      <c r="Q1" s="111"/>
      <c r="R1" s="111"/>
      <c r="S1" s="112"/>
    </row>
    <row r="2" spans="1:19" ht="16.5" thickBot="1">
      <c r="A2" s="113" t="s">
        <v>70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41699</v>
      </c>
      <c r="O29" s="106">
        <f>'[1]лютий'!$D$142</f>
        <v>121970.53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41699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74</v>
      </c>
      <c r="O1" s="111"/>
      <c r="P1" s="111"/>
      <c r="Q1" s="111"/>
      <c r="R1" s="111"/>
      <c r="S1" s="112"/>
    </row>
    <row r="2" spans="1:19" ht="16.5" thickBot="1">
      <c r="A2" s="113" t="s">
        <v>75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41730</v>
      </c>
      <c r="O29" s="106">
        <f>'[1]березень'!$D$142</f>
        <v>114985.02570999999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41730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79</v>
      </c>
      <c r="O1" s="111"/>
      <c r="P1" s="111"/>
      <c r="Q1" s="111"/>
      <c r="R1" s="111"/>
      <c r="S1" s="112"/>
    </row>
    <row r="2" spans="1:19" ht="16.5" thickBot="1">
      <c r="A2" s="113" t="s">
        <v>80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1" t="s">
        <v>41</v>
      </c>
      <c r="O28" s="121"/>
      <c r="P28" s="121"/>
      <c r="Q28" s="12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2" t="s">
        <v>34</v>
      </c>
      <c r="O29" s="122"/>
      <c r="P29" s="122"/>
      <c r="Q29" s="122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9">
        <v>41760</v>
      </c>
      <c r="O30" s="106">
        <f>'[1]квітень'!$D$142</f>
        <v>123251.48</v>
      </c>
      <c r="P30" s="106"/>
      <c r="Q30" s="10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0"/>
      <c r="O31" s="106"/>
      <c r="P31" s="106"/>
      <c r="Q31" s="10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3" t="s">
        <v>56</v>
      </c>
      <c r="P33" s="124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5" t="s">
        <v>57</v>
      </c>
      <c r="P34" s="125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6" t="s">
        <v>60</v>
      </c>
      <c r="P35" s="127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1" t="s">
        <v>35</v>
      </c>
      <c r="O38" s="121"/>
      <c r="P38" s="121"/>
      <c r="Q38" s="121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 t="s">
        <v>36</v>
      </c>
      <c r="O39" s="129"/>
      <c r="P39" s="129"/>
      <c r="Q39" s="129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9">
        <v>41760</v>
      </c>
      <c r="O40" s="128">
        <v>0</v>
      </c>
      <c r="P40" s="128"/>
      <c r="Q40" s="12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0"/>
      <c r="O41" s="128"/>
      <c r="P41" s="128"/>
      <c r="Q41" s="12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84</v>
      </c>
      <c r="O1" s="111"/>
      <c r="P1" s="111"/>
      <c r="Q1" s="111"/>
      <c r="R1" s="111"/>
      <c r="S1" s="112"/>
    </row>
    <row r="2" spans="1:19" ht="16.5" thickBot="1">
      <c r="A2" s="113" t="s">
        <v>85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41791</v>
      </c>
      <c r="O28" s="106">
        <f>'[1]травень'!$D$142</f>
        <v>118982.48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41791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89</v>
      </c>
      <c r="O1" s="111"/>
      <c r="P1" s="111"/>
      <c r="Q1" s="111"/>
      <c r="R1" s="111"/>
      <c r="S1" s="112"/>
    </row>
    <row r="2" spans="1:19" ht="16.5" thickBot="1">
      <c r="A2" s="113" t="s">
        <v>90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41821</v>
      </c>
      <c r="O28" s="106">
        <f>'[1]червень'!$D$143</f>
        <v>117976.29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'[1]червень'!$I$140</f>
        <v>13829.857960000001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41821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92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94</v>
      </c>
      <c r="O1" s="111"/>
      <c r="P1" s="111"/>
      <c r="Q1" s="111"/>
      <c r="R1" s="111"/>
      <c r="S1" s="112"/>
    </row>
    <row r="2" spans="1:19" ht="16.5" thickBot="1">
      <c r="A2" s="113" t="s">
        <v>95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1" t="s">
        <v>41</v>
      </c>
      <c r="O30" s="121"/>
      <c r="P30" s="121"/>
      <c r="Q30" s="12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2" t="s">
        <v>34</v>
      </c>
      <c r="O31" s="122"/>
      <c r="P31" s="122"/>
      <c r="Q31" s="12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9">
        <v>41852</v>
      </c>
      <c r="O32" s="106">
        <f>'[1]липень'!$D$143</f>
        <v>120856.76109</v>
      </c>
      <c r="P32" s="106"/>
      <c r="Q32" s="106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0"/>
      <c r="O33" s="106"/>
      <c r="P33" s="106"/>
      <c r="Q33" s="106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3" t="s">
        <v>56</v>
      </c>
      <c r="P35" s="124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5" t="s">
        <v>57</v>
      </c>
      <c r="P36" s="125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6" t="s">
        <v>60</v>
      </c>
      <c r="P37" s="127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1" t="s">
        <v>35</v>
      </c>
      <c r="O40" s="121"/>
      <c r="P40" s="121"/>
      <c r="Q40" s="121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9" t="s">
        <v>36</v>
      </c>
      <c r="O41" s="129"/>
      <c r="P41" s="129"/>
      <c r="Q41" s="129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9">
        <v>41852</v>
      </c>
      <c r="O42" s="128">
        <v>0</v>
      </c>
      <c r="P42" s="128"/>
      <c r="Q42" s="128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0"/>
      <c r="O43" s="128"/>
      <c r="P43" s="128"/>
      <c r="Q43" s="128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workbookViewId="0" topLeftCell="A1">
      <pane xSplit="1" ySplit="3" topLeftCell="H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1" sqref="Q31:Q3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97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99</v>
      </c>
      <c r="O1" s="111"/>
      <c r="P1" s="111"/>
      <c r="Q1" s="111"/>
      <c r="R1" s="111"/>
      <c r="S1" s="112"/>
    </row>
    <row r="2" spans="1:19" ht="16.5" thickBot="1">
      <c r="A2" s="113" t="s">
        <v>101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102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AVERAGE(J4:J19)</f>
        <v>1868.6875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1868.7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1868.7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1868.7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1868.7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1868.7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1868.7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1868.7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1868.7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1868.7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1868.7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1868.7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1868.7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1868.7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1868.7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1868.7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1240</v>
      </c>
      <c r="L20" s="4">
        <f t="shared" si="1"/>
        <v>0</v>
      </c>
      <c r="M20" s="2">
        <v>1868.7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41878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1150</v>
      </c>
      <c r="L21" s="4">
        <f t="shared" si="1"/>
        <v>0</v>
      </c>
      <c r="M21" s="2">
        <v>1868.7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41879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1300</v>
      </c>
      <c r="L22" s="4">
        <f t="shared" si="1"/>
        <v>0</v>
      </c>
      <c r="M22" s="2">
        <v>1868.7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13">
        <v>41880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5824.2</v>
      </c>
      <c r="L23" s="4">
        <f t="shared" si="1"/>
        <v>0</v>
      </c>
      <c r="M23" s="2">
        <v>1868.7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26050.000000000007</v>
      </c>
      <c r="C24" s="43">
        <f t="shared" si="3"/>
        <v>2683.1</v>
      </c>
      <c r="D24" s="43">
        <f t="shared" si="3"/>
        <v>-299.2</v>
      </c>
      <c r="E24" s="14">
        <f t="shared" si="3"/>
        <v>82.60000000000002</v>
      </c>
      <c r="F24" s="14">
        <f t="shared" si="3"/>
        <v>487.40000000000003</v>
      </c>
      <c r="G24" s="14">
        <f t="shared" si="3"/>
        <v>592.3</v>
      </c>
      <c r="H24" s="14">
        <f t="shared" si="3"/>
        <v>141.39999999999995</v>
      </c>
      <c r="I24" s="43">
        <f t="shared" si="3"/>
        <v>161.39999999999966</v>
      </c>
      <c r="J24" s="43">
        <f t="shared" si="3"/>
        <v>29899</v>
      </c>
      <c r="K24" s="43">
        <f t="shared" si="3"/>
        <v>40694.2</v>
      </c>
      <c r="L24" s="15">
        <f t="shared" si="1"/>
        <v>0.7347238672832984</v>
      </c>
      <c r="M24" s="2"/>
      <c r="N24" s="93">
        <f>SUM(N4:N23)</f>
        <v>33.5</v>
      </c>
      <c r="O24" s="93">
        <f>SUM(O4:O23)</f>
        <v>76.5</v>
      </c>
      <c r="P24" s="93">
        <f>SUM(P4:P23)</f>
        <v>9567.499999999998</v>
      </c>
      <c r="Q24" s="93">
        <f>SUM(Q4:Q23)</f>
        <v>0.4</v>
      </c>
      <c r="R24" s="93">
        <f>SUM(R4:R23)</f>
        <v>14.44</v>
      </c>
      <c r="S24" s="93">
        <f>N24+O24+Q24+P24+R24</f>
        <v>9692.339999999998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41877</v>
      </c>
      <c r="O29" s="106">
        <v>128573.23195999999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v>114743.374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41873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B1">
      <selection activeCell="M34" sqref="M34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8" t="s">
        <v>103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9"/>
      <c r="M27" s="139"/>
      <c r="N27" s="139"/>
    </row>
    <row r="28" spans="1:16" ht="78.75" customHeight="1">
      <c r="A28" s="134" t="s">
        <v>40</v>
      </c>
      <c r="B28" s="140" t="s">
        <v>51</v>
      </c>
      <c r="C28" s="141"/>
      <c r="D28" s="130" t="s">
        <v>28</v>
      </c>
      <c r="E28" s="130"/>
      <c r="F28" s="136" t="s">
        <v>29</v>
      </c>
      <c r="G28" s="137"/>
      <c r="H28" s="131" t="s">
        <v>39</v>
      </c>
      <c r="I28" s="136"/>
      <c r="J28" s="131" t="s">
        <v>50</v>
      </c>
      <c r="K28" s="132"/>
      <c r="L28" s="146" t="s">
        <v>45</v>
      </c>
      <c r="M28" s="147"/>
      <c r="N28" s="148"/>
      <c r="O28" s="142" t="s">
        <v>104</v>
      </c>
      <c r="P28" s="143"/>
    </row>
    <row r="29" spans="1:16" ht="45">
      <c r="A29" s="135"/>
      <c r="B29" s="72" t="s">
        <v>100</v>
      </c>
      <c r="C29" s="28" t="s">
        <v>26</v>
      </c>
      <c r="D29" s="72" t="str">
        <f>B29</f>
        <v>план на січень-серпень  2014р.</v>
      </c>
      <c r="E29" s="28" t="str">
        <f>C29</f>
        <v>факт</v>
      </c>
      <c r="F29" s="71" t="str">
        <f>B29</f>
        <v>план на січень-серпень  2014р.</v>
      </c>
      <c r="G29" s="95" t="str">
        <f>C29</f>
        <v>факт</v>
      </c>
      <c r="H29" s="72" t="str">
        <f>B29</f>
        <v>план на січень-серпень  2014р.</v>
      </c>
      <c r="I29" s="28" t="str">
        <f>C29</f>
        <v>факт</v>
      </c>
      <c r="J29" s="71" t="str">
        <f>B29</f>
        <v>план на січень-серпень  2014р.</v>
      </c>
      <c r="K29" s="95" t="str">
        <f>C29</f>
        <v>факт</v>
      </c>
      <c r="L29" s="67" t="str">
        <f>D29</f>
        <v>план на січень-серпень  2014р.</v>
      </c>
      <c r="M29" s="28" t="s">
        <v>26</v>
      </c>
      <c r="N29" s="68" t="s">
        <v>27</v>
      </c>
      <c r="O29" s="132"/>
      <c r="P29" s="136"/>
    </row>
    <row r="30" spans="1:16" ht="23.25" customHeight="1" thickBot="1">
      <c r="A30" s="66">
        <f>травень!O38</f>
        <v>0</v>
      </c>
      <c r="B30" s="73">
        <v>182.5</v>
      </c>
      <c r="C30" s="73">
        <v>273.48</v>
      </c>
      <c r="D30" s="74">
        <v>9614</v>
      </c>
      <c r="E30" s="74">
        <v>2269.47</v>
      </c>
      <c r="F30" s="75">
        <v>1723</v>
      </c>
      <c r="G30" s="76">
        <v>1754.64</v>
      </c>
      <c r="H30" s="76">
        <v>49412.6</v>
      </c>
      <c r="I30" s="76">
        <v>55777.27</v>
      </c>
      <c r="J30" s="76">
        <v>1241.63</v>
      </c>
      <c r="K30" s="96">
        <v>764.62</v>
      </c>
      <c r="L30" s="97">
        <v>62173.73</v>
      </c>
      <c r="M30" s="77">
        <v>60839.48</v>
      </c>
      <c r="N30" s="78">
        <v>-1334.2499999999927</v>
      </c>
      <c r="O30" s="144">
        <v>128573.23195999999</v>
      </c>
      <c r="P30" s="145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0" t="s">
        <v>47</v>
      </c>
      <c r="P31" s="130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114743.374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13829.857960000001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255136</v>
      </c>
      <c r="C47" s="40">
        <v>243935.64</v>
      </c>
      <c r="F47" s="1" t="s">
        <v>25</v>
      </c>
      <c r="G47" s="8"/>
      <c r="H47" s="13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51300.79</v>
      </c>
      <c r="C48" s="18">
        <v>49785.26</v>
      </c>
      <c r="G48" s="8"/>
      <c r="H48" s="13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1045.6</v>
      </c>
      <c r="C49" s="17">
        <v>50.22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694.5</v>
      </c>
      <c r="C50" s="6">
        <v>614.04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4503.9</v>
      </c>
      <c r="C51" s="17">
        <v>4271.15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4681.5</v>
      </c>
      <c r="C52" s="17">
        <v>4143.38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2100</v>
      </c>
      <c r="C53" s="17">
        <v>1877.3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3171.8000000000247</v>
      </c>
      <c r="C54" s="17">
        <v>1806.96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322634.09</v>
      </c>
      <c r="C55" s="12">
        <v>306483.95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2014-08-27T05:12:59Z</dcterms:modified>
  <cp:category/>
  <cp:version/>
  <cp:contentType/>
  <cp:contentStatus/>
</cp:coreProperties>
</file>